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0" windowWidth="8180" windowHeight="9350" activeTab="0"/>
  </bookViews>
  <sheets>
    <sheet name="Расчет МБ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<sst xmlns="http://schemas.openxmlformats.org/spreadsheetml/2006/main" count="51" uniqueCount="51">
  <si>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№</t>
  </si>
  <si>
    <t>Наименование с/с</t>
  </si>
  <si>
    <t xml:space="preserve">1. </t>
  </si>
  <si>
    <t>Богдановский</t>
  </si>
  <si>
    <t xml:space="preserve">2. </t>
  </si>
  <si>
    <t>В-Бузулукский</t>
  </si>
  <si>
    <t>3.</t>
  </si>
  <si>
    <t>Злобинский</t>
  </si>
  <si>
    <t xml:space="preserve">4. </t>
  </si>
  <si>
    <t>Кирсановский</t>
  </si>
  <si>
    <t>5.</t>
  </si>
  <si>
    <t>Ковыляевский</t>
  </si>
  <si>
    <t>6.</t>
  </si>
  <si>
    <t>7.</t>
  </si>
  <si>
    <t>М-Ремизенский</t>
  </si>
  <si>
    <t>8.</t>
  </si>
  <si>
    <t>Медведский</t>
  </si>
  <si>
    <t>9.</t>
  </si>
  <si>
    <t>10.</t>
  </si>
  <si>
    <t>П-Антоновский</t>
  </si>
  <si>
    <t>11.</t>
  </si>
  <si>
    <t>Погроминский</t>
  </si>
  <si>
    <t>12.</t>
  </si>
  <si>
    <t>Преображенский</t>
  </si>
  <si>
    <t>13.</t>
  </si>
  <si>
    <t>Пристанционный</t>
  </si>
  <si>
    <t>14.</t>
  </si>
  <si>
    <t>Приютинский</t>
  </si>
  <si>
    <t>15.</t>
  </si>
  <si>
    <t>Саиновский</t>
  </si>
  <si>
    <t>Свердловский</t>
  </si>
  <si>
    <t>17.</t>
  </si>
  <si>
    <t>Суворовский</t>
  </si>
  <si>
    <t>18.</t>
  </si>
  <si>
    <t>Тоцкий</t>
  </si>
  <si>
    <t>Зареченский</t>
  </si>
  <si>
    <t>Молодежный</t>
  </si>
  <si>
    <t>Итого</t>
  </si>
  <si>
    <t>числ-сть</t>
  </si>
  <si>
    <t>отклонение</t>
  </si>
  <si>
    <t>Объем районного ФФПП</t>
  </si>
  <si>
    <t>Сумма</t>
  </si>
  <si>
    <t>фин. контроль 7706011</t>
  </si>
  <si>
    <t>КСО 7706012</t>
  </si>
  <si>
    <t>Предпринимат 7706013</t>
  </si>
  <si>
    <t>водоснабжение       0502.                 7706006</t>
  </si>
  <si>
    <t>ген план       0412.                         7706003</t>
  </si>
  <si>
    <t>имущество     0412.                                7706008</t>
  </si>
  <si>
    <t>связь, торговли и быт. Обсл       0412.                            7706007</t>
  </si>
  <si>
    <t>архив                  0113.                         7706009</t>
  </si>
  <si>
    <t>Расчет межбюджетных трансфертов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</si>
</sst>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"/>
    <numFmt numFmtId="177" formatCode="0.0000"/>
    <numFmt numFmtId="178" formatCode="#,##0.00_р_.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3" fillId="0" borderId="11" xfId="54" applyNumberFormat="1" applyFont="1" applyFill="1" applyBorder="1" applyAlignment="1">
      <alignment vertical="center"/>
      <protection/>
    </xf>
    <xf numFmtId="176" fontId="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140625" defaultRowHeight="15"/>
  <cols>
    <col min="1" max="1" width="4.7109375" style="0" customWidth="1"/>
    <col min="2" max="2" width="14.8515625" style="0" customWidth="1"/>
    <col min="3" max="3" width="10.7109375" style="0" customWidth="1"/>
    <col min="4" max="4" width="6.421875" style="0" customWidth="1"/>
    <col min="5" max="5" width="8.8515625" style="0" customWidth="1"/>
    <col min="6" max="6" width="11.140625" style="0" customWidth="1"/>
    <col min="8" max="8" width="10.7109375" style="0" customWidth="1"/>
    <col min="13" max="13" width="9.7109375" style="0" customWidth="1"/>
    <col min="14" max="14" width="12.140625" style="0" customWidth="1"/>
  </cols>
  <sheetData>
    <row r="1" spans="4:11" ht="15" thickBot="1">
      <c r="D1" s="25" t="s">
        <v>50</v>
      </c>
      <c r="E1" s="25"/>
      <c r="F1" s="25"/>
      <c r="G1" s="25"/>
      <c r="H1" s="25"/>
      <c r="I1" s="25"/>
      <c r="J1" s="25"/>
      <c r="K1" s="25"/>
    </row>
    <row r="2" spans="1:22" ht="15" thickBot="1">
      <c r="A2" s="21" t="s">
        <v>0</v>
      </c>
      <c r="B2" s="21" t="s">
        <v>1</v>
      </c>
      <c r="C2" s="23" t="s">
        <v>38</v>
      </c>
      <c r="D2" s="16"/>
      <c r="E2" s="5">
        <v>839</v>
      </c>
      <c r="F2" s="5">
        <v>1747</v>
      </c>
      <c r="G2" s="5">
        <v>1530</v>
      </c>
      <c r="H2" s="5">
        <v>668</v>
      </c>
      <c r="I2" s="5">
        <v>1634</v>
      </c>
      <c r="J2" s="5">
        <v>956</v>
      </c>
      <c r="K2" s="5">
        <v>1168</v>
      </c>
      <c r="L2" s="5">
        <v>809</v>
      </c>
      <c r="M2" s="13"/>
      <c r="N2" s="13"/>
      <c r="O2" s="15"/>
      <c r="P2" s="9"/>
      <c r="Q2" s="5"/>
      <c r="R2" s="5"/>
      <c r="S2" s="5"/>
      <c r="T2" s="5"/>
      <c r="U2" s="5"/>
      <c r="V2" s="5"/>
    </row>
    <row r="3" spans="1:22" ht="72">
      <c r="A3" s="22"/>
      <c r="B3" s="22"/>
      <c r="C3" s="24"/>
      <c r="D3" s="8" t="s">
        <v>40</v>
      </c>
      <c r="E3" s="14" t="s">
        <v>45</v>
      </c>
      <c r="F3" s="14" t="s">
        <v>46</v>
      </c>
      <c r="G3" s="14" t="s">
        <v>47</v>
      </c>
      <c r="H3" s="14" t="s">
        <v>48</v>
      </c>
      <c r="I3" s="14" t="s">
        <v>49</v>
      </c>
      <c r="J3" s="14" t="s">
        <v>42</v>
      </c>
      <c r="K3" s="14" t="s">
        <v>43</v>
      </c>
      <c r="L3" s="14" t="s">
        <v>44</v>
      </c>
      <c r="M3" s="2" t="s">
        <v>41</v>
      </c>
      <c r="N3" s="2" t="s">
        <v>39</v>
      </c>
      <c r="O3" s="18"/>
      <c r="P3" s="6"/>
      <c r="Q3" s="7"/>
      <c r="R3" s="2"/>
      <c r="S3" s="2"/>
      <c r="T3" s="8"/>
      <c r="U3" s="8"/>
      <c r="V3" s="8"/>
    </row>
    <row r="4" spans="1:22" ht="0" customHeight="1" hidden="1">
      <c r="A4" s="10" t="s">
        <v>2</v>
      </c>
      <c r="B4" s="3" t="s">
        <v>3</v>
      </c>
      <c r="C4" s="11">
        <v>576</v>
      </c>
      <c r="D4" s="17"/>
      <c r="E4" s="4">
        <f>ROUND(($E$2/$C$22*C4),0)</f>
        <v>73</v>
      </c>
      <c r="F4" s="4">
        <f>ROUND((F2/C22*C4),0)</f>
        <v>151</v>
      </c>
      <c r="G4" s="4">
        <f>ROUND((G2/C22*C4),0)</f>
        <v>133</v>
      </c>
      <c r="H4" s="4">
        <f>ROUND((H2/C22*C4),0)</f>
        <v>58</v>
      </c>
      <c r="I4" s="4">
        <f>ROUND((I2/C22*C4),0)</f>
        <v>142</v>
      </c>
      <c r="J4" s="4">
        <f>ROUND((J2/C22*C4),0)</f>
        <v>83</v>
      </c>
      <c r="K4" s="4">
        <f>ROUND((K2/C22*C4),0)</f>
        <v>101</v>
      </c>
      <c r="L4" s="4">
        <f>ROUND((L2/C22*C4),0)</f>
        <v>70</v>
      </c>
      <c r="M4" s="4">
        <f>E4+F4+I4+G4+H4+J4+K4+L4</f>
        <v>811</v>
      </c>
      <c r="N4" s="2"/>
      <c r="O4" s="4"/>
      <c r="P4" s="4"/>
      <c r="Q4" s="7"/>
      <c r="R4" s="1"/>
      <c r="S4" s="1"/>
      <c r="T4" s="4"/>
      <c r="U4" s="4"/>
      <c r="V4" s="4"/>
    </row>
    <row r="5" spans="1:22" ht="14.25" hidden="1">
      <c r="A5" s="10" t="s">
        <v>4</v>
      </c>
      <c r="B5" s="3" t="s">
        <v>5</v>
      </c>
      <c r="C5" s="11">
        <v>425</v>
      </c>
      <c r="D5" s="17"/>
      <c r="E5" s="4">
        <f aca="true" t="shared" si="0" ref="E5:E21">ROUND(($E$2/$C$22*C5),0)</f>
        <v>54</v>
      </c>
      <c r="F5" s="4">
        <f>ROUND((F2/C22*C5),0)</f>
        <v>112</v>
      </c>
      <c r="G5" s="4">
        <f>ROUND((G2/C22*C5),0)</f>
        <v>98</v>
      </c>
      <c r="H5" s="4">
        <f>ROUND((H2/C22*C5),0)</f>
        <v>43</v>
      </c>
      <c r="I5" s="4">
        <f>ROUND((I2/C22*C5),0)</f>
        <v>105</v>
      </c>
      <c r="J5" s="4">
        <f>ROUND((J2/C22*C5),0)</f>
        <v>61</v>
      </c>
      <c r="K5" s="4">
        <f>ROUND((K2/C22*C5),0)</f>
        <v>75</v>
      </c>
      <c r="L5" s="4">
        <f>ROUND((L2/C22*C5),0)</f>
        <v>52</v>
      </c>
      <c r="M5" s="4">
        <f aca="true" t="shared" si="1" ref="M5:M21">E5+F5+I5+G5+H5+J5+K5+L5</f>
        <v>600</v>
      </c>
      <c r="N5" s="2"/>
      <c r="O5" s="4"/>
      <c r="P5" s="4"/>
      <c r="Q5" s="7"/>
      <c r="R5" s="1"/>
      <c r="S5" s="1"/>
      <c r="T5" s="4"/>
      <c r="U5" s="4"/>
      <c r="V5" s="4"/>
    </row>
    <row r="6" spans="1:22" ht="14.25" hidden="1">
      <c r="A6" s="10" t="s">
        <v>6</v>
      </c>
      <c r="B6" s="3" t="s">
        <v>7</v>
      </c>
      <c r="C6" s="11">
        <v>257</v>
      </c>
      <c r="D6" s="17"/>
      <c r="E6" s="4">
        <f t="shared" si="0"/>
        <v>32</v>
      </c>
      <c r="F6" s="4">
        <f>ROUND((F2/C22*C6),0)</f>
        <v>68</v>
      </c>
      <c r="G6" s="4">
        <f>ROUND((G2/C22*C6),0)</f>
        <v>59</v>
      </c>
      <c r="H6" s="4">
        <f>ROUND((H2/C22*C6),0)</f>
        <v>26</v>
      </c>
      <c r="I6" s="4">
        <f>ROUND((I2/C22*C6),0)</f>
        <v>63</v>
      </c>
      <c r="J6" s="4">
        <f>ROUND((J2/C22*C6),0)</f>
        <v>37</v>
      </c>
      <c r="K6" s="4">
        <f>ROUND((K2/C22*C6),0)</f>
        <v>45</v>
      </c>
      <c r="L6" s="4">
        <f>ROUND((L2/C22*C6),0)</f>
        <v>31</v>
      </c>
      <c r="M6" s="4">
        <f t="shared" si="1"/>
        <v>361</v>
      </c>
      <c r="N6" s="2"/>
      <c r="O6" s="4"/>
      <c r="P6" s="4"/>
      <c r="Q6" s="7"/>
      <c r="R6" s="1"/>
      <c r="S6" s="1"/>
      <c r="T6" s="4"/>
      <c r="U6" s="4"/>
      <c r="V6" s="4"/>
    </row>
    <row r="7" spans="1:22" ht="14.25" hidden="1">
      <c r="A7" s="10" t="s">
        <v>8</v>
      </c>
      <c r="B7" s="3" t="s">
        <v>9</v>
      </c>
      <c r="C7" s="11">
        <v>1354</v>
      </c>
      <c r="D7" s="17"/>
      <c r="E7" s="4">
        <f t="shared" si="0"/>
        <v>171</v>
      </c>
      <c r="F7" s="4">
        <f>ROUND((F2/C22*C7),0)</f>
        <v>356</v>
      </c>
      <c r="G7" s="4">
        <f>ROUND((G2/C22*C7),0)</f>
        <v>312</v>
      </c>
      <c r="H7" s="4">
        <f>ROUND((H2/C22*C7),0)</f>
        <v>136</v>
      </c>
      <c r="I7" s="4">
        <f>ROUND((I2/C22*C7),0)</f>
        <v>333</v>
      </c>
      <c r="J7" s="4">
        <f>ROUND((J2/C22*C7),0)</f>
        <v>195</v>
      </c>
      <c r="K7" s="4">
        <f>ROUND((K2/C22*C7),0)</f>
        <v>238</v>
      </c>
      <c r="L7" s="4">
        <f>ROUND((L2/C22*C7),0)</f>
        <v>165</v>
      </c>
      <c r="M7" s="4">
        <f t="shared" si="1"/>
        <v>1906</v>
      </c>
      <c r="N7" s="2"/>
      <c r="O7" s="4"/>
      <c r="P7" s="4"/>
      <c r="Q7" s="7"/>
      <c r="R7" s="1"/>
      <c r="S7" s="1"/>
      <c r="T7" s="4"/>
      <c r="U7" s="4"/>
      <c r="V7" s="4"/>
    </row>
    <row r="8" spans="1:22" ht="14.25" hidden="1">
      <c r="A8" s="10" t="s">
        <v>10</v>
      </c>
      <c r="B8" s="3" t="s">
        <v>11</v>
      </c>
      <c r="C8" s="11">
        <v>250</v>
      </c>
      <c r="D8" s="17"/>
      <c r="E8" s="4">
        <f t="shared" si="0"/>
        <v>32</v>
      </c>
      <c r="F8" s="4">
        <f>ROUND((F2/C22*C8),0)</f>
        <v>66</v>
      </c>
      <c r="G8" s="4">
        <f>ROUND((G2/C22*C8),0)</f>
        <v>58</v>
      </c>
      <c r="H8" s="4">
        <f>ROUND((H2/C22*C8),0)</f>
        <v>25</v>
      </c>
      <c r="I8" s="4">
        <f>ROUND((I2/C22*C8),0)-2</f>
        <v>59</v>
      </c>
      <c r="J8" s="4">
        <f>ROUND((J2/C22*C8),0)</f>
        <v>36</v>
      </c>
      <c r="K8" s="4">
        <f>ROUND((K2/C22*C8),0)</f>
        <v>44</v>
      </c>
      <c r="L8" s="4">
        <f>ROUND((L2/C22*C8),0)</f>
        <v>30</v>
      </c>
      <c r="M8" s="4">
        <f t="shared" si="1"/>
        <v>350</v>
      </c>
      <c r="N8" s="2"/>
      <c r="O8" s="4"/>
      <c r="P8" s="4"/>
      <c r="Q8" s="7"/>
      <c r="R8" s="1"/>
      <c r="S8" s="1"/>
      <c r="T8" s="4"/>
      <c r="U8" s="4"/>
      <c r="V8" s="4"/>
    </row>
    <row r="9" spans="1:22" ht="14.25" hidden="1">
      <c r="A9" s="10" t="s">
        <v>12</v>
      </c>
      <c r="B9" s="3" t="s">
        <v>14</v>
      </c>
      <c r="C9" s="11">
        <v>324</v>
      </c>
      <c r="D9" s="17"/>
      <c r="E9" s="4">
        <f t="shared" si="0"/>
        <v>41</v>
      </c>
      <c r="F9" s="4">
        <f>ROUND((F2/C22*C9),0)</f>
        <v>85</v>
      </c>
      <c r="G9" s="4">
        <f>ROUND((G2/C22*C9),0)</f>
        <v>75</v>
      </c>
      <c r="H9" s="4">
        <f>ROUND((H2/C22*C9),0)</f>
        <v>33</v>
      </c>
      <c r="I9" s="4">
        <f>ROUND((I2/C22*C9),0)</f>
        <v>80</v>
      </c>
      <c r="J9" s="4">
        <f>ROUND((J2/C22*C9),0)</f>
        <v>47</v>
      </c>
      <c r="K9" s="4">
        <f>ROUND((K2/C22*C9),0)</f>
        <v>57</v>
      </c>
      <c r="L9" s="4">
        <f>ROUND((L2/C22*C9),0)</f>
        <v>39</v>
      </c>
      <c r="M9" s="4">
        <f t="shared" si="1"/>
        <v>457</v>
      </c>
      <c r="N9" s="2"/>
      <c r="O9" s="4"/>
      <c r="P9" s="4"/>
      <c r="Q9" s="7"/>
      <c r="R9" s="1"/>
      <c r="S9" s="1"/>
      <c r="T9" s="4"/>
      <c r="U9" s="4"/>
      <c r="V9" s="4"/>
    </row>
    <row r="10" spans="1:22" ht="14.25" hidden="1">
      <c r="A10" s="10" t="s">
        <v>13</v>
      </c>
      <c r="B10" s="3" t="s">
        <v>16</v>
      </c>
      <c r="C10" s="11">
        <v>355</v>
      </c>
      <c r="D10" s="17"/>
      <c r="E10" s="4">
        <f t="shared" si="0"/>
        <v>45</v>
      </c>
      <c r="F10" s="4">
        <f>ROUND((F2/C22*C10),0)</f>
        <v>93</v>
      </c>
      <c r="G10" s="4">
        <f>ROUND((G2/C22*C10),0)</f>
        <v>82</v>
      </c>
      <c r="H10" s="4">
        <f>ROUND((H2/C22*C10),0)</f>
        <v>36</v>
      </c>
      <c r="I10" s="4">
        <f>ROUND((I2/C22*C10),0)</f>
        <v>87</v>
      </c>
      <c r="J10" s="4">
        <f>ROUND((J2/C22*C10),0)</f>
        <v>51</v>
      </c>
      <c r="K10" s="4">
        <f>ROUND((K2/C22*C10),0)</f>
        <v>62</v>
      </c>
      <c r="L10" s="4">
        <f>ROUND((L2/C22*C10),0)</f>
        <v>43</v>
      </c>
      <c r="M10" s="4">
        <f t="shared" si="1"/>
        <v>499</v>
      </c>
      <c r="N10" s="2"/>
      <c r="O10" s="4"/>
      <c r="P10" s="4"/>
      <c r="Q10" s="7"/>
      <c r="R10" s="1"/>
      <c r="S10" s="1"/>
      <c r="T10" s="4"/>
      <c r="U10" s="4"/>
      <c r="V10" s="4"/>
    </row>
    <row r="11" spans="1:22" ht="14.25" hidden="1">
      <c r="A11" s="10" t="s">
        <v>15</v>
      </c>
      <c r="B11" s="3" t="s">
        <v>19</v>
      </c>
      <c r="C11" s="11">
        <v>546</v>
      </c>
      <c r="D11" s="17"/>
      <c r="E11" s="4">
        <f t="shared" si="0"/>
        <v>69</v>
      </c>
      <c r="F11" s="4">
        <f>ROUND((F2/C22*C11),0)</f>
        <v>144</v>
      </c>
      <c r="G11" s="4">
        <f>ROUND((G2/C22*C11),0)</f>
        <v>126</v>
      </c>
      <c r="H11" s="4">
        <f>ROUND((H2/C22*C11),0)</f>
        <v>55</v>
      </c>
      <c r="I11" s="4">
        <f>ROUND((I2/C22*C11),0)</f>
        <v>134</v>
      </c>
      <c r="J11" s="4">
        <f>ROUND((J2/C22*C11),0)</f>
        <v>79</v>
      </c>
      <c r="K11" s="4">
        <f>ROUND((K2/C22*C11),0)</f>
        <v>96</v>
      </c>
      <c r="L11" s="4">
        <f>ROUND((L2/C22*C11),0)</f>
        <v>66</v>
      </c>
      <c r="M11" s="4">
        <f t="shared" si="1"/>
        <v>769</v>
      </c>
      <c r="N11" s="2"/>
      <c r="O11" s="4"/>
      <c r="P11" s="4"/>
      <c r="Q11" s="7"/>
      <c r="R11" s="1"/>
      <c r="S11" s="1"/>
      <c r="T11" s="4"/>
      <c r="U11" s="4"/>
      <c r="V11" s="4"/>
    </row>
    <row r="12" spans="1:22" ht="14.25" hidden="1">
      <c r="A12" s="10" t="s">
        <v>17</v>
      </c>
      <c r="B12" s="3" t="s">
        <v>21</v>
      </c>
      <c r="C12" s="11">
        <v>1005</v>
      </c>
      <c r="D12" s="17"/>
      <c r="E12" s="4">
        <f t="shared" si="0"/>
        <v>127</v>
      </c>
      <c r="F12" s="4">
        <f>ROUND((F2/C22*C12),0)</f>
        <v>264</v>
      </c>
      <c r="G12" s="4">
        <f>ROUND((G2/C22*C12),0)</f>
        <v>231</v>
      </c>
      <c r="H12" s="4">
        <f>ROUND((H2/C22*C12),0)</f>
        <v>101</v>
      </c>
      <c r="I12" s="4">
        <f>ROUND((I2/C22*C12),0)</f>
        <v>247</v>
      </c>
      <c r="J12" s="4">
        <f>ROUND((J2/C22*C12),0)</f>
        <v>145</v>
      </c>
      <c r="K12" s="4">
        <f>ROUND((K2/C22*C12),0)</f>
        <v>177</v>
      </c>
      <c r="L12" s="4">
        <f>ROUND((L2/C22*C12),0)</f>
        <v>122</v>
      </c>
      <c r="M12" s="4">
        <f t="shared" si="1"/>
        <v>1414</v>
      </c>
      <c r="N12" s="2"/>
      <c r="O12" s="4"/>
      <c r="P12" s="4"/>
      <c r="Q12" s="7"/>
      <c r="R12" s="1"/>
      <c r="S12" s="1"/>
      <c r="T12" s="4"/>
      <c r="U12" s="4"/>
      <c r="V12" s="4"/>
    </row>
    <row r="13" spans="1:22" ht="14.25" hidden="1">
      <c r="A13" s="10" t="s">
        <v>18</v>
      </c>
      <c r="B13" s="3" t="s">
        <v>23</v>
      </c>
      <c r="C13" s="11">
        <v>181</v>
      </c>
      <c r="D13" s="17"/>
      <c r="E13" s="4">
        <f t="shared" si="0"/>
        <v>23</v>
      </c>
      <c r="F13" s="4">
        <f>ROUND((F2/C22*C13),0)</f>
        <v>48</v>
      </c>
      <c r="G13" s="4">
        <f>ROUND((G2/C22*C13),0)</f>
        <v>42</v>
      </c>
      <c r="H13" s="4">
        <f>ROUND((H2/C22*C13),0)</f>
        <v>18</v>
      </c>
      <c r="I13" s="4">
        <f>ROUND((I2/C22*C13),0)</f>
        <v>45</v>
      </c>
      <c r="J13" s="4">
        <f>ROUND((J2/C22*C13),0)</f>
        <v>26</v>
      </c>
      <c r="K13" s="4">
        <f>ROUND((K2/C22*C13),0)</f>
        <v>32</v>
      </c>
      <c r="L13" s="4">
        <f>ROUND((L2/C22*C13),0)</f>
        <v>22</v>
      </c>
      <c r="M13" s="4">
        <f t="shared" si="1"/>
        <v>256</v>
      </c>
      <c r="N13" s="2"/>
      <c r="O13" s="4"/>
      <c r="P13" s="4"/>
      <c r="Q13" s="7"/>
      <c r="R13" s="1"/>
      <c r="S13" s="1"/>
      <c r="T13" s="4"/>
      <c r="U13" s="4"/>
      <c r="V13" s="4"/>
    </row>
    <row r="14" spans="1:22" ht="14.25" hidden="1">
      <c r="A14" s="10" t="s">
        <v>20</v>
      </c>
      <c r="B14" s="3" t="s">
        <v>25</v>
      </c>
      <c r="C14" s="11">
        <v>1445</v>
      </c>
      <c r="D14" s="17"/>
      <c r="E14" s="4">
        <f t="shared" si="0"/>
        <v>182</v>
      </c>
      <c r="F14" s="4">
        <f>ROUND((F2/C22*C14),0)</f>
        <v>380</v>
      </c>
      <c r="G14" s="4">
        <f>ROUND((G2/C22*C14),0)</f>
        <v>333</v>
      </c>
      <c r="H14" s="4">
        <f>ROUND((H2/C22*C14),0)</f>
        <v>145</v>
      </c>
      <c r="I14" s="4">
        <f>ROUND((I2/C22*C14),0)</f>
        <v>355</v>
      </c>
      <c r="J14" s="4">
        <f>ROUND((J2/C22*C14),0)</f>
        <v>208</v>
      </c>
      <c r="K14" s="4">
        <f>ROUND((K2/C22*C14),0)</f>
        <v>254</v>
      </c>
      <c r="L14" s="4">
        <f>ROUND((L2/C22*C14),0)</f>
        <v>176</v>
      </c>
      <c r="M14" s="4">
        <f t="shared" si="1"/>
        <v>2033</v>
      </c>
      <c r="N14" s="2"/>
      <c r="O14" s="4"/>
      <c r="P14" s="4"/>
      <c r="Q14" s="7"/>
      <c r="R14" s="1"/>
      <c r="S14" s="1"/>
      <c r="T14" s="4"/>
      <c r="U14" s="4"/>
      <c r="V14" s="4"/>
    </row>
    <row r="15" spans="1:22" ht="14.25" hidden="1">
      <c r="A15" s="10" t="s">
        <v>22</v>
      </c>
      <c r="B15" s="3" t="s">
        <v>27</v>
      </c>
      <c r="C15" s="11">
        <v>290</v>
      </c>
      <c r="D15" s="17"/>
      <c r="E15" s="4">
        <f t="shared" si="0"/>
        <v>37</v>
      </c>
      <c r="F15" s="4">
        <f>ROUND((F2/C22*C15),0)</f>
        <v>76</v>
      </c>
      <c r="G15" s="4">
        <f>ROUND((G2/C22*C15),0)</f>
        <v>67</v>
      </c>
      <c r="H15" s="4">
        <f>ROUND((H2/C22*C15),0)</f>
        <v>29</v>
      </c>
      <c r="I15" s="4">
        <f>ROUND((I2/C22*C15),0)</f>
        <v>71</v>
      </c>
      <c r="J15" s="4">
        <f>ROUND((J2/C22*C15),0)</f>
        <v>42</v>
      </c>
      <c r="K15" s="4">
        <f>ROUND((K2/C22*C15),0)</f>
        <v>51</v>
      </c>
      <c r="L15" s="4">
        <f>ROUND((L2/C22*C15),0)</f>
        <v>35</v>
      </c>
      <c r="M15" s="4">
        <f t="shared" si="1"/>
        <v>408</v>
      </c>
      <c r="N15" s="2"/>
      <c r="O15" s="4"/>
      <c r="P15" s="4"/>
      <c r="Q15" s="7"/>
      <c r="R15" s="1"/>
      <c r="S15" s="1"/>
      <c r="T15" s="4"/>
      <c r="U15" s="4"/>
      <c r="V15" s="4"/>
    </row>
    <row r="16" spans="1:22" ht="13.5" customHeight="1" hidden="1">
      <c r="A16" s="10" t="s">
        <v>24</v>
      </c>
      <c r="B16" s="3" t="s">
        <v>29</v>
      </c>
      <c r="C16" s="11">
        <v>111</v>
      </c>
      <c r="D16" s="17"/>
      <c r="E16" s="4">
        <f t="shared" si="0"/>
        <v>14</v>
      </c>
      <c r="F16" s="4">
        <f>ROUND((F2/C22*C16),0)</f>
        <v>29</v>
      </c>
      <c r="G16" s="4">
        <f>ROUND((G2/C22*C16),0)</f>
        <v>26</v>
      </c>
      <c r="H16" s="4">
        <f>ROUND((H2/C22*C16),0)</f>
        <v>11</v>
      </c>
      <c r="I16" s="4">
        <f>ROUND((I2/C22*C16),0)</f>
        <v>27</v>
      </c>
      <c r="J16" s="4">
        <f>ROUND((J2/C22*C16),0)</f>
        <v>16</v>
      </c>
      <c r="K16" s="4">
        <f>ROUND((K2/C22*C16),0)</f>
        <v>20</v>
      </c>
      <c r="L16" s="4">
        <f>ROUND((L2/C22*C16),0)</f>
        <v>14</v>
      </c>
      <c r="M16" s="4">
        <f t="shared" si="1"/>
        <v>157</v>
      </c>
      <c r="N16" s="2"/>
      <c r="O16" s="4"/>
      <c r="P16" s="4"/>
      <c r="Q16" s="7"/>
      <c r="R16" s="1"/>
      <c r="S16" s="1"/>
      <c r="T16" s="4"/>
      <c r="U16" s="4"/>
      <c r="V16" s="4"/>
    </row>
    <row r="17" spans="1:22" ht="13.5" customHeight="1" hidden="1">
      <c r="A17" s="10" t="s">
        <v>26</v>
      </c>
      <c r="B17" s="3" t="s">
        <v>30</v>
      </c>
      <c r="C17" s="11">
        <v>1052</v>
      </c>
      <c r="D17" s="17"/>
      <c r="E17" s="4">
        <f t="shared" si="0"/>
        <v>133</v>
      </c>
      <c r="F17" s="4">
        <f>ROUND((F2/C22*C17),0)</f>
        <v>277</v>
      </c>
      <c r="G17" s="4">
        <f>ROUND((G2/C22*C17),0)</f>
        <v>242</v>
      </c>
      <c r="H17" s="4">
        <f>ROUND((H2/C22*C17),0)</f>
        <v>106</v>
      </c>
      <c r="I17" s="4">
        <f>ROUND((I2/C22*C17),0)</f>
        <v>259</v>
      </c>
      <c r="J17" s="4">
        <f>ROUND((J2/C22*C17),0)</f>
        <v>151</v>
      </c>
      <c r="K17" s="4">
        <f>ROUND((K2/C22*C17),0)</f>
        <v>185</v>
      </c>
      <c r="L17" s="4">
        <f>ROUND((L2/C22*C17),0)</f>
        <v>128</v>
      </c>
      <c r="M17" s="4">
        <f t="shared" si="1"/>
        <v>1481</v>
      </c>
      <c r="N17" s="2"/>
      <c r="O17" s="4"/>
      <c r="P17" s="4"/>
      <c r="Q17" s="7"/>
      <c r="R17" s="1"/>
      <c r="S17" s="1"/>
      <c r="T17" s="4"/>
      <c r="U17" s="4"/>
      <c r="V17" s="4"/>
    </row>
    <row r="18" spans="1:22" ht="15.75" customHeight="1" hidden="1">
      <c r="A18" s="10" t="s">
        <v>28</v>
      </c>
      <c r="B18" s="3" t="s">
        <v>32</v>
      </c>
      <c r="C18" s="11">
        <v>1101</v>
      </c>
      <c r="D18" s="17"/>
      <c r="E18" s="4">
        <f t="shared" si="0"/>
        <v>139</v>
      </c>
      <c r="F18" s="4">
        <f>ROUND((F2/C22*C18),0)</f>
        <v>289</v>
      </c>
      <c r="G18" s="4">
        <f>ROUND((G2/C22*C18),0)</f>
        <v>254</v>
      </c>
      <c r="H18" s="4">
        <f>ROUND((H2/C22*C18),0)</f>
        <v>111</v>
      </c>
      <c r="I18" s="4">
        <f>ROUND((I2/C22*C18),0)</f>
        <v>271</v>
      </c>
      <c r="J18" s="4">
        <f>ROUND((J2/C22*C18),0)</f>
        <v>158</v>
      </c>
      <c r="K18" s="4">
        <f>ROUND((K2/C22*C18),0)</f>
        <v>194</v>
      </c>
      <c r="L18" s="4">
        <f>ROUND((L2/C22*C18),0)</f>
        <v>134</v>
      </c>
      <c r="M18" s="4">
        <f t="shared" si="1"/>
        <v>1550</v>
      </c>
      <c r="N18" s="2"/>
      <c r="O18" s="4"/>
      <c r="P18" s="4"/>
      <c r="Q18" s="7"/>
      <c r="R18" s="1"/>
      <c r="S18" s="1"/>
      <c r="T18" s="4"/>
      <c r="U18" s="4"/>
      <c r="V18" s="4"/>
    </row>
    <row r="19" spans="1:22" ht="14.25" customHeight="1">
      <c r="A19" s="10">
        <v>1</v>
      </c>
      <c r="B19" s="3" t="s">
        <v>34</v>
      </c>
      <c r="C19" s="11">
        <v>6645</v>
      </c>
      <c r="D19" s="17"/>
      <c r="E19" s="4">
        <f>ROUND(($E$2/$C$22*C19),0)</f>
        <v>839</v>
      </c>
      <c r="F19" s="4">
        <f>ROUND((F2/C22*C19),0)</f>
        <v>1747</v>
      </c>
      <c r="G19" s="4">
        <f>ROUND((G2/C22*C19),0)</f>
        <v>1530</v>
      </c>
      <c r="H19" s="4">
        <f>ROUND((H2/C22*C19),0)</f>
        <v>668</v>
      </c>
      <c r="I19" s="4">
        <f>ROUND((I2/C22*C19),0)</f>
        <v>1634</v>
      </c>
      <c r="J19" s="4">
        <f>ROUND((J2/C22*C19),0)</f>
        <v>956</v>
      </c>
      <c r="K19" s="4">
        <f>ROUND((K2/C22*C19),0)</f>
        <v>1168</v>
      </c>
      <c r="L19" s="4">
        <f>ROUND((L2/C22*C19),0)</f>
        <v>809</v>
      </c>
      <c r="M19" s="4">
        <f t="shared" si="1"/>
        <v>9351</v>
      </c>
      <c r="N19" s="2"/>
      <c r="O19" s="4"/>
      <c r="P19" s="4"/>
      <c r="Q19" s="7"/>
      <c r="R19" s="1"/>
      <c r="S19" s="1"/>
      <c r="T19" s="4"/>
      <c r="U19" s="4"/>
      <c r="V19" s="4"/>
    </row>
    <row r="20" spans="1:22" ht="0" customHeight="1" hidden="1">
      <c r="A20" s="10" t="s">
        <v>31</v>
      </c>
      <c r="B20" s="3" t="s">
        <v>35</v>
      </c>
      <c r="C20" s="11">
        <v>14671</v>
      </c>
      <c r="D20" s="17"/>
      <c r="E20" s="4">
        <f>ROUND(($E$2/$C$22*C20),0)-2</f>
        <v>1850</v>
      </c>
      <c r="F20" s="4">
        <f>ROUND((F2/C22*C20),0)+2</f>
        <v>3859</v>
      </c>
      <c r="G20" s="4">
        <f>ROUND((G2/C22*C20),0)+1</f>
        <v>3379</v>
      </c>
      <c r="H20" s="4">
        <f>ROUND((H2/C22*C20),0)-1</f>
        <v>1474</v>
      </c>
      <c r="I20" s="4">
        <f>ROUND((I2/C22*C20),0)+1</f>
        <v>3609</v>
      </c>
      <c r="J20" s="4">
        <f>ROUND((J2/C22*C20),0)-1</f>
        <v>2110</v>
      </c>
      <c r="K20" s="4">
        <f>ROUND((K2/C22*C20),0)-1</f>
        <v>2578</v>
      </c>
      <c r="L20" s="4">
        <f>ROUND((L2/C22*C20),0)-1</f>
        <v>1785</v>
      </c>
      <c r="M20" s="4">
        <f t="shared" si="1"/>
        <v>20644</v>
      </c>
      <c r="N20" s="2"/>
      <c r="O20" s="4"/>
      <c r="P20" s="4"/>
      <c r="Q20" s="7"/>
      <c r="R20" s="1"/>
      <c r="S20" s="1"/>
      <c r="T20" s="4"/>
      <c r="U20" s="4"/>
      <c r="V20" s="4"/>
    </row>
    <row r="21" spans="1:22" ht="14.25" hidden="1">
      <c r="A21" s="10" t="s">
        <v>33</v>
      </c>
      <c r="B21" s="3" t="s">
        <v>36</v>
      </c>
      <c r="C21" s="11">
        <v>513</v>
      </c>
      <c r="D21" s="17"/>
      <c r="E21" s="4">
        <f t="shared" si="0"/>
        <v>65</v>
      </c>
      <c r="F21" s="4">
        <f>ROUND((F2/C22*C21),0)</f>
        <v>135</v>
      </c>
      <c r="G21" s="4">
        <f>ROUND((G2/C22*C21),0)</f>
        <v>118</v>
      </c>
      <c r="H21" s="4">
        <f>ROUND((H2/C22*C21),0)</f>
        <v>52</v>
      </c>
      <c r="I21" s="4">
        <f>ROUND((I2/C22*C21),0)</f>
        <v>126</v>
      </c>
      <c r="J21" s="4">
        <f>ROUND((J2/C22*C21),0)</f>
        <v>74</v>
      </c>
      <c r="K21" s="4">
        <f>ROUND((K2/C22*C21),0)</f>
        <v>90</v>
      </c>
      <c r="L21" s="4">
        <f>ROUND((L2/C22*C21),0)</f>
        <v>62</v>
      </c>
      <c r="M21" s="4">
        <f t="shared" si="1"/>
        <v>722</v>
      </c>
      <c r="N21" s="2"/>
      <c r="O21" s="4"/>
      <c r="P21" s="4"/>
      <c r="Q21" s="7"/>
      <c r="R21" s="1"/>
      <c r="S21" s="1"/>
      <c r="T21" s="4"/>
      <c r="U21" s="4"/>
      <c r="V21" s="4"/>
    </row>
    <row r="22" spans="1:22" ht="14.25">
      <c r="A22" s="2"/>
      <c r="B22" s="3" t="s">
        <v>37</v>
      </c>
      <c r="C22" s="12">
        <f>C19</f>
        <v>6645</v>
      </c>
      <c r="D22" s="12"/>
      <c r="E22" s="12">
        <f aca="true" t="shared" si="2" ref="E22:M22">E19</f>
        <v>839</v>
      </c>
      <c r="F22" s="12">
        <f t="shared" si="2"/>
        <v>1747</v>
      </c>
      <c r="G22" s="12">
        <f t="shared" si="2"/>
        <v>1530</v>
      </c>
      <c r="H22" s="12">
        <f t="shared" si="2"/>
        <v>668</v>
      </c>
      <c r="I22" s="12">
        <f t="shared" si="2"/>
        <v>1634</v>
      </c>
      <c r="J22" s="12">
        <f t="shared" si="2"/>
        <v>956</v>
      </c>
      <c r="K22" s="12">
        <f t="shared" si="2"/>
        <v>1168</v>
      </c>
      <c r="L22" s="12">
        <f t="shared" si="2"/>
        <v>809</v>
      </c>
      <c r="M22" s="12">
        <f t="shared" si="2"/>
        <v>9351</v>
      </c>
      <c r="N22" s="2"/>
      <c r="O22" s="2"/>
      <c r="P22" s="2"/>
      <c r="Q22" s="7"/>
      <c r="R22" s="4"/>
      <c r="S22" s="4"/>
      <c r="T22" s="4"/>
      <c r="U22" s="4"/>
      <c r="V22" s="4"/>
    </row>
    <row r="23" spans="1:16" ht="14.25">
      <c r="A23" s="13"/>
      <c r="B23" s="13"/>
      <c r="C23" s="13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5"/>
    </row>
    <row r="24" spans="1:15" ht="14.25">
      <c r="A24" s="13"/>
      <c r="B24" s="13"/>
      <c r="C24" s="13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4.25">
      <c r="A25" s="13"/>
      <c r="B25" s="19"/>
      <c r="C25" s="13"/>
      <c r="D25" s="5"/>
      <c r="E25" s="13"/>
      <c r="F25" s="13"/>
      <c r="G25" s="13"/>
      <c r="H25" s="13"/>
      <c r="I25" s="13"/>
      <c r="J25" s="13"/>
      <c r="K25" s="13"/>
      <c r="L25" s="13"/>
      <c r="M25" s="20"/>
      <c r="N25" s="13"/>
      <c r="O25" s="13"/>
    </row>
    <row r="26" spans="4:15" ht="14.25">
      <c r="D26" s="5"/>
      <c r="E26" s="13"/>
      <c r="L26" s="13"/>
      <c r="M26" s="13"/>
      <c r="N26" s="13"/>
      <c r="O26" s="13"/>
    </row>
  </sheetData>
  <sheetProtection/>
  <mergeCells count="4">
    <mergeCell ref="A2:A3"/>
    <mergeCell ref="B2:B3"/>
    <mergeCell ref="C2:C3"/>
    <mergeCell ref="D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Пользователь</cp:lastModifiedBy>
  <cp:lastPrinted>2020-11-05T09:45:28Z</cp:lastPrinted>
  <dcterms:created xsi:type="dcterms:W3CDTF">2009-09-29T11:09:10Z</dcterms:created>
  <dcterms:modified xsi:type="dcterms:W3CDTF">2021-11-12T09:15:23Z</dcterms:modified>
  <cp:category/>
  <cp:version/>
  <cp:contentType/>
  <cp:contentStatus/>
</cp:coreProperties>
</file>